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ca\Desktop\Pr\Reforma CRAS\"/>
    </mc:Choice>
  </mc:AlternateContent>
  <xr:revisionPtr revIDLastSave="0" documentId="8_{631ADD69-093D-484D-AC5D-099889882B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 s="1"/>
  <c r="H13" i="1"/>
  <c r="I13" i="1" s="1"/>
  <c r="H14" i="1"/>
  <c r="I14" i="1" s="1"/>
  <c r="H17" i="1"/>
  <c r="I17" i="1" s="1"/>
  <c r="H18" i="1"/>
  <c r="I18" i="1" s="1"/>
  <c r="H19" i="1"/>
  <c r="I19" i="1" s="1"/>
  <c r="H21" i="1"/>
  <c r="I21" i="1" s="1"/>
  <c r="I20" i="1" s="1"/>
  <c r="H23" i="1"/>
  <c r="I23" i="1" s="1"/>
  <c r="H24" i="1"/>
  <c r="I24" i="1" s="1"/>
  <c r="H25" i="1"/>
  <c r="I25" i="1" s="1"/>
  <c r="H28" i="1"/>
  <c r="I28" i="1" s="1"/>
  <c r="H29" i="1"/>
  <c r="I29" i="1" s="1"/>
  <c r="H30" i="1"/>
  <c r="I30" i="1" s="1"/>
  <c r="H32" i="1"/>
  <c r="I32" i="1" s="1"/>
  <c r="I31" i="1" s="1"/>
  <c r="H34" i="1"/>
  <c r="I34" i="1" s="1"/>
  <c r="H35" i="1"/>
  <c r="I35" i="1" s="1"/>
  <c r="H36" i="1"/>
  <c r="I36" i="1" s="1"/>
  <c r="H37" i="1"/>
  <c r="I37" i="1" s="1"/>
  <c r="H40" i="1"/>
  <c r="I40" i="1" s="1"/>
  <c r="H41" i="1"/>
  <c r="I41" i="1" s="1"/>
  <c r="H42" i="1"/>
  <c r="I42" i="1" s="1"/>
  <c r="H44" i="1"/>
  <c r="I44" i="1" s="1"/>
  <c r="H45" i="1"/>
  <c r="I45" i="1" s="1"/>
  <c r="H46" i="1"/>
  <c r="I46" i="1" s="1"/>
  <c r="H47" i="1"/>
  <c r="I47" i="1" s="1"/>
  <c r="H48" i="1"/>
  <c r="I48" i="1" s="1"/>
  <c r="H50" i="1"/>
  <c r="I50" i="1" s="1"/>
  <c r="I49" i="1" s="1"/>
  <c r="H52" i="1"/>
  <c r="I52" i="1" s="1"/>
  <c r="H53" i="1"/>
  <c r="I53" i="1" s="1"/>
  <c r="H55" i="1"/>
  <c r="I55" i="1" s="1"/>
  <c r="H56" i="1"/>
  <c r="I56" i="1" s="1"/>
  <c r="H58" i="1"/>
  <c r="I58" i="1" s="1"/>
  <c r="I57" i="1" s="1"/>
  <c r="H60" i="1"/>
  <c r="I60" i="1" s="1"/>
  <c r="I59" i="1" s="1"/>
  <c r="H61" i="1"/>
  <c r="I61" i="1" s="1"/>
  <c r="H63" i="1"/>
  <c r="I63" i="1" s="1"/>
  <c r="H64" i="1"/>
  <c r="I64" i="1" s="1"/>
  <c r="H65" i="1"/>
  <c r="I65" i="1" s="1"/>
  <c r="H67" i="1"/>
  <c r="I67" i="1" s="1"/>
  <c r="I66" i="1" s="1"/>
  <c r="H11" i="1"/>
  <c r="I11" i="1" s="1"/>
  <c r="I62" i="1" l="1"/>
  <c r="I54" i="1"/>
  <c r="I51" i="1"/>
  <c r="I16" i="1"/>
  <c r="I43" i="1"/>
  <c r="I39" i="1"/>
  <c r="I33" i="1"/>
  <c r="I27" i="1"/>
  <c r="I26" i="1" s="1"/>
  <c r="I22" i="1"/>
  <c r="I10" i="1"/>
  <c r="I38" i="1" l="1"/>
  <c r="I15" i="1"/>
  <c r="I9" i="1" s="1"/>
</calcChain>
</file>

<file path=xl/sharedStrings.xml><?xml version="1.0" encoding="utf-8"?>
<sst xmlns="http://schemas.openxmlformats.org/spreadsheetml/2006/main" count="254" uniqueCount="182">
  <si>
    <t>ITEM</t>
  </si>
  <si>
    <t>FONTE</t>
  </si>
  <si>
    <t>CÓDIGO</t>
  </si>
  <si>
    <t>DESCRIÇÃO</t>
  </si>
  <si>
    <t>UNIDADE</t>
  </si>
  <si>
    <t>CUSTO UNITÁRIO (SEM BDI) (R$)</t>
  </si>
  <si>
    <t>PREÇO UNITÁRIO (COM BDI)</t>
  </si>
  <si>
    <t>PREÇO TOTAL (R$)</t>
  </si>
  <si>
    <t>1.1</t>
  </si>
  <si>
    <t>1.1.1.</t>
  </si>
  <si>
    <t>1.2.</t>
  </si>
  <si>
    <t>1.2.1.</t>
  </si>
  <si>
    <t>1.3.</t>
  </si>
  <si>
    <t>1.3.1.</t>
  </si>
  <si>
    <t>1.3.2.</t>
  </si>
  <si>
    <t>SERVIÇOS PRELIMINARES</t>
  </si>
  <si>
    <t>SINAPI</t>
  </si>
  <si>
    <t>SINAPI-I</t>
  </si>
  <si>
    <t>H</t>
  </si>
  <si>
    <t>FORNECIMENTO E INSTALAÇÃO DE PLACA DE OBRA COM CHAPA GALVANIZADA E ESTRUTURA DE MADEIRA</t>
  </si>
  <si>
    <t>M2</t>
  </si>
  <si>
    <t>EMPRESA</t>
  </si>
  <si>
    <t>CNPJ</t>
  </si>
  <si>
    <t>% BDI (ANEXAR DEMONSTRATIVO)</t>
  </si>
  <si>
    <t xml:space="preserve">PROPONENTE </t>
  </si>
  <si>
    <t>PREFEITURA MUNICIPAL DE SÃO MARTINHO DA SERRA/RS</t>
  </si>
  <si>
    <t>OBJETO</t>
  </si>
  <si>
    <t>CERTAME</t>
  </si>
  <si>
    <t>QTDE.</t>
  </si>
  <si>
    <t>103689</t>
  </si>
  <si>
    <t>DEMOLIÇÕES</t>
  </si>
  <si>
    <t>1.1.2.</t>
  </si>
  <si>
    <t>Composição</t>
  </si>
  <si>
    <t>002</t>
  </si>
  <si>
    <t>MOBILIZAÇÃO DE EQUIPAMENTOS, Mediana - DMT (km): Cruz Alta (km): 121, Tempo médio de viagem (H): 2:02</t>
  </si>
  <si>
    <t>ADMINISTRAÇÃO LOCAL</t>
  </si>
  <si>
    <t>CONFERÊNCIA DE LOCAÇÃO DE CAMPO</t>
  </si>
  <si>
    <t>001</t>
  </si>
  <si>
    <t>004</t>
  </si>
  <si>
    <t>Telhado</t>
  </si>
  <si>
    <t>REMOÇÃO DE TELHAS DE FIBROCIMENTO METÁLICA E CERÂMICA, DE FORMA MANUAL, SEM REAPROVEITAMENTO.</t>
  </si>
  <si>
    <t>REMOÇÃO DE TRAMA DE MADEIRA PARA COBERTURA, DE FORMA MANUAL, SEM REAPROVEITAMENTO.</t>
  </si>
  <si>
    <t>REMOÇÃO DE TESOURAS DE MADEIRA, COM VÃO MAIOR OU IGUAL A 8M, DE FORMA MANUAL, SEM REAPROVEITAMENTO</t>
  </si>
  <si>
    <t>1.2.1.1.</t>
  </si>
  <si>
    <t>1.2.1.2.</t>
  </si>
  <si>
    <t>1.2.1.3.</t>
  </si>
  <si>
    <t>1.2.2.</t>
  </si>
  <si>
    <t>Calhas e Metais</t>
  </si>
  <si>
    <t>REMOÇÃO CALHAS E RUFOS, DE FORMA MANUAL, SEM REAPROVEITAMENTO.</t>
  </si>
  <si>
    <t>97647</t>
  </si>
  <si>
    <t>97650</t>
  </si>
  <si>
    <t>97652</t>
  </si>
  <si>
    <t>104803</t>
  </si>
  <si>
    <t>PAREDE PLATIBANDA</t>
  </si>
  <si>
    <t>DEMOLIÇÃO DE ALVENARIA DE BLOCO FURADO, DE FORMA MANUAL, SEM REAPROVEITAMENTO.</t>
  </si>
  <si>
    <t>LOCAÇÃO DE ANDAIME METÁLICO TIPO FACHADEIRO, PEÇAS COM APROXIMADAMENTE 1,20 M DE LARGURA E 2,0 M DE ALTURA, INCLUINDO DIAGONAIS EM X, BARRAS DE LIGAÇÃO, SAPATAS E DEMAIS ITENS NECESSÁRIOS A MONTAGEM (NÃO INCLUI A INSTALAÇÃO)</t>
  </si>
  <si>
    <t>MONTAGEM E DESMONTAGEM DE ANDAIME MODULAR FACHADEIRO, COM PISO METÁLICO, PARA EDIFÍCIOS COM MÚLTIPLOS PAVIMENTOS (EXCLUSIVE ANDAIME E LIMPEZA)</t>
  </si>
  <si>
    <t>97622</t>
  </si>
  <si>
    <t>20193</t>
  </si>
  <si>
    <t>97063</t>
  </si>
  <si>
    <t>RECOMPOSIÇÃO/RECOLOCAÇÃO</t>
  </si>
  <si>
    <t>1.2.3.</t>
  </si>
  <si>
    <t>1.2.3.1.</t>
  </si>
  <si>
    <t>1.2.3.2.</t>
  </si>
  <si>
    <t>1.2.3.3.</t>
  </si>
  <si>
    <t>FORROS</t>
  </si>
  <si>
    <t>REMOÇÃO DE FORROS PVC DE FORMA MANUAL, COM REAPROVEITAMENTO.</t>
  </si>
  <si>
    <t>RECOLOCAÇÃO/RECOMPOSIÇÃO DE FORRO DE PVC, FRISADO, PARA AMBIENTES COMERCIAIS, INCLUSIVE ESTRUTURA DE FIXAÇÃO EM MADEIRA</t>
  </si>
  <si>
    <t>006</t>
  </si>
  <si>
    <t>007</t>
  </si>
  <si>
    <t>99826</t>
  </si>
  <si>
    <t>LIMPEZA DE FORRO REMOVÍVEL COM PANO ÚMIDO,</t>
  </si>
  <si>
    <t>1.3.1.1.</t>
  </si>
  <si>
    <t>1.3.1.2.</t>
  </si>
  <si>
    <t>1.3.1.3.</t>
  </si>
  <si>
    <t>INSTALAÇÕES ELÉTRICAS</t>
  </si>
  <si>
    <t>REMOÇÃO E RECOLOCAÇÃO DE FIAÇÃO JUNTO AO FORRO DA ESTRUTURA</t>
  </si>
  <si>
    <t>008</t>
  </si>
  <si>
    <t>1.3.2.1.</t>
  </si>
  <si>
    <t>1.4.</t>
  </si>
  <si>
    <t>REFORÇO ESTRUTURAL</t>
  </si>
  <si>
    <t xml:space="preserve">ARMAÇÃO DE PILAR OU VIGA DE ESTRUTURA CONVENCIONAL DE CONCRETO ARMADO UTILIZANDO AÇO CA-50 DE 8,0 MM - MONTAGEM </t>
  </si>
  <si>
    <t xml:space="preserve">ARMAÇÃO DE PILAR OU VIGA DE ESTRUTURA CONVENCIONAL DE CONCRETO ARMADO UTILIZANDO AÇO CA-50 DE 5,0 MM - MONTAGEM </t>
  </si>
  <si>
    <t>FABRICAÇÃO DE FORMA PARA VIGAS, COM MADEIRA SERRADA E = 25 MM.</t>
  </si>
  <si>
    <t>CONCRETAGEM DE VIGAS E LAJES, FCK = 25 MPA, PARA QUALQUER TIPO DE LAJE COM BALDES EM EDIFICAÇÃO TÉRREA - LANÇAMENTO, ADENSAMENTO E ACABAMENTO</t>
  </si>
  <si>
    <t>1.4.1.</t>
  </si>
  <si>
    <t>1.4.2.</t>
  </si>
  <si>
    <t>1.4.3.</t>
  </si>
  <si>
    <t>1.4.4.</t>
  </si>
  <si>
    <t>92761</t>
  </si>
  <si>
    <t>92759</t>
  </si>
  <si>
    <t>92270</t>
  </si>
  <si>
    <t>103682</t>
  </si>
  <si>
    <t>1.5.</t>
  </si>
  <si>
    <t>COBERTURAS</t>
  </si>
  <si>
    <t>ESTRUTURAS</t>
  </si>
  <si>
    <t>1.5.1.</t>
  </si>
  <si>
    <t>FABRICAÇÃO E INSTALAÇÃO DE PONTALETES DE MADEIRA NÃO APARELHADA PARA TELHADOS COM ATÉ 2 ÁGUAS E COM TELHA ONDULADA DE FIBROCIMENTO, ALUMÍNIO OU PLÁSTICA EM EDIFÍCIO INSTITUCIONAL TÉRREO, INCLUSO TRANSPORTE VERTICAL</t>
  </si>
  <si>
    <t>TRAMA DE MADEIRA COMPOSTA POR TERÇAS PARA TELHADOS DE TÉ 2 ÁGUAS PARA TELHA ONDULADA DE FIBROCIMENTO, METÁLICA, PLÁSTICA OU TERMOACÚSTICA, INCLUSIVO TRANSPORTE VERTICAL</t>
  </si>
  <si>
    <t>PINTURA IMUNIZANTE PARA MADEIRA, 1 DEMÃO.</t>
  </si>
  <si>
    <t>1.5.2.</t>
  </si>
  <si>
    <t>1.5.3.</t>
  </si>
  <si>
    <t>1.5.4.</t>
  </si>
  <si>
    <t>100384</t>
  </si>
  <si>
    <t>92543</t>
  </si>
  <si>
    <t>102233</t>
  </si>
  <si>
    <t>1.5.1.1.</t>
  </si>
  <si>
    <t>1.5.1.2.</t>
  </si>
  <si>
    <t>1.5.1.3.</t>
  </si>
  <si>
    <t>ALVENARIA DO OITÃO</t>
  </si>
  <si>
    <t>ALVENARIA DE VEDAÇÃO DE BLOCOS CERÂMICOS FURADOS NA VERTICAL DE 14X19X29 CM (ESPESSURA 14 CM) E ARGAMASSA DE ASSENTAMENTO COM PREPARO MANUAL.</t>
  </si>
  <si>
    <t>CHAPISCO APLICADO EM ALVENARIA (SEM PRESENÇA DE VÃOS) E ESTRUTURAS DE CONCRETO DE FACHADA, COM COLHER DE PEDREIRO. ARGAMASSA TRAÇO 1:3 COM PREPARO MANUAL.</t>
  </si>
  <si>
    <t>EMBOÇO OU MASSA ÚNICA EM ARGAMASSA TRAÇO 1:2:8, PREPARO MANUAL, APLICADA MANUALMENTE EM PANOS CEGOS DE FACHADA (SEM PRESENÇA DE VÃOS), ESPESSURA DE 25 MM.</t>
  </si>
  <si>
    <t>MANTA</t>
  </si>
  <si>
    <t>103347</t>
  </si>
  <si>
    <t>87893</t>
  </si>
  <si>
    <t>87794</t>
  </si>
  <si>
    <t>1.5.2.1.</t>
  </si>
  <si>
    <t>1.5.2.2.</t>
  </si>
  <si>
    <t>1.5.2.3.</t>
  </si>
  <si>
    <t>1.5.2.4.</t>
  </si>
  <si>
    <t>1.5.2.5.</t>
  </si>
  <si>
    <t>SUBCOBERTURA COM MANTA PLÁSTICA REVESTIDA POR PELÍCULA DE ALUMÍNIO, INCLUSO TRANSPORTE VERTICAL.</t>
  </si>
  <si>
    <t>CALHA DE BEIRAL, SEMICIRCULAR DE PVC, DIÂMETRO 125 MM, INCLUINDO CABECEIRAS, EMENDAS, BOCIS, SUPORTES E VEDAÇÕES, EXCLUINDO CONDUTORES, INCLUSO TRANSPORTE VERTICAL.</t>
  </si>
  <si>
    <t>RUFO EM CHAPA DE AÇO GALVANIZADO NÚMERO 24, CORTE DE 25 CM, INCLUSO TRANSPORTE VERTICAL</t>
  </si>
  <si>
    <t>TELHAMENTO</t>
  </si>
  <si>
    <t>TELHAMENTO COM TELHA METÁLICA TERMOACÚSTICA E = 30 MM, COM ATÉ 2 ÁGUAS, INCLUSO IÇAMENTO.</t>
  </si>
  <si>
    <t>CUMEEIRA NORMAL PARA TELHA TRAPEZOIDAL DE AÇO, E = 0,5 M, INCLUSO ACESSÓRIOS DE FIXAÇÃO E IÇAMENTO</t>
  </si>
  <si>
    <t>BEIRAL</t>
  </si>
  <si>
    <t>EXECUÇÃO DE BEIRAL, COM TRANSPASSE SOBRA ESTRUTURA, INCLUINDO TRAMA DE MADEIRA, COM RIPAS E CAIBRO APARELHADAS, COM TABEIRA DE BORDA EM MADEIRA E FORRO EM PVC INSTALADO INCLINADO E FIXADO SOBRE AS RIPAS, INCLUINDO TRANSPORTE VERTICAL</t>
  </si>
  <si>
    <t>PINTURAS</t>
  </si>
  <si>
    <t>PREPARAÇÃO PARA PINTURAS</t>
  </si>
  <si>
    <t>APLICAÇÃO MANUAL DE PINTURA COM TINTA TEXTURIZADA ACRÍLICA EM PAREDES EXTERNAS DE CASAS, UMA COR.</t>
  </si>
  <si>
    <t>DIVISÓRIAS INTERNAS</t>
  </si>
  <si>
    <t>PORTA/PAINEL CEGO PARA DIVISÓRIA (N1) - PAINEL CEGO MSO /COMEIA E=35MM, SEM BONECA, INCLUSO BATENTE, TESTEIRO, DOBRADIÇAS E FECHADURAS</t>
  </si>
  <si>
    <t>DIVISÓRIA CEGA (N1) MATERIAL PVC OU SIMILAR - 35 MM, RESISTENTE, ESTRUTURA EM AÇO GALVANIZADO (PERFIL)</t>
  </si>
  <si>
    <t>DIVISÓRIA N2 COM VIDRO MATERIAL PVC OU SIMILAR 35 MM, RESISTENTE, ESTRUTURA EM AÇO GALVANIZADO (PERFIL) VIDRO 3 MM</t>
  </si>
  <si>
    <t>DESMOBILIZAÇÃO</t>
  </si>
  <si>
    <t>DESMOBILIZAÇÃO DE EQUIPAMENTOS, Mediana - DMT (km): Cruz Alta (km):121, Tempo médio de viagem (h) 2:02</t>
  </si>
  <si>
    <t>1.5.3.1.</t>
  </si>
  <si>
    <t>94226</t>
  </si>
  <si>
    <t>1.5.4.1.</t>
  </si>
  <si>
    <t>1.5.4.2.</t>
  </si>
  <si>
    <t>100434</t>
  </si>
  <si>
    <t>94231</t>
  </si>
  <si>
    <t>94216</t>
  </si>
  <si>
    <t>100326</t>
  </si>
  <si>
    <t>1.5.5.</t>
  </si>
  <si>
    <t>1.5.5.1.</t>
  </si>
  <si>
    <t>1.5.5.2.</t>
  </si>
  <si>
    <t>1.5.6.</t>
  </si>
  <si>
    <t>1.5.6.1.</t>
  </si>
  <si>
    <t>009</t>
  </si>
  <si>
    <t>1.6.</t>
  </si>
  <si>
    <t>1.6.1.</t>
  </si>
  <si>
    <t>1.6.2.</t>
  </si>
  <si>
    <t>011</t>
  </si>
  <si>
    <t>88423</t>
  </si>
  <si>
    <t>1.7.</t>
  </si>
  <si>
    <t>1.7.1.</t>
  </si>
  <si>
    <t>1.7.2.</t>
  </si>
  <si>
    <t>1.7.3.</t>
  </si>
  <si>
    <t>COTAÇÃO</t>
  </si>
  <si>
    <t>01</t>
  </si>
  <si>
    <t>02</t>
  </si>
  <si>
    <t>03</t>
  </si>
  <si>
    <t>1.8.</t>
  </si>
  <si>
    <t>1.8.1.</t>
  </si>
  <si>
    <t>003</t>
  </si>
  <si>
    <t>UN</t>
  </si>
  <si>
    <t>M3</t>
  </si>
  <si>
    <t>M2XMES</t>
  </si>
  <si>
    <t>KG</t>
  </si>
  <si>
    <t>M</t>
  </si>
  <si>
    <t>REFORMA CRAS (Centro de Referência de Assistência Social)</t>
  </si>
  <si>
    <t>1.2.2.1.</t>
  </si>
  <si>
    <t>1.1.3.</t>
  </si>
  <si>
    <t>1.1.4.</t>
  </si>
  <si>
    <t xml:space="preserve">CONCORRÊNCIA Nº 3/2025 </t>
  </si>
  <si>
    <t>Contratação de empresa, por regime de EMPREITADA GLOBAL, com fornecimento de material e mão de obra, para execução da obra de “Reforma do Centro de Referência de Assistência Social</t>
  </si>
  <si>
    <t>NOME DA EMPRESA</t>
  </si>
  <si>
    <t>CNPJ DA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</si>
</sst>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44" fontId="0" fillId="0" borderId="0" xfId="0" applyNumberFormat="1" applyAlignment="1">
      <alignment horizontal="center"/>
    </xf>
    <xf numFmtId="44" fontId="1" fillId="0" borderId="1" xfId="0" applyNumberFormat="1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/>
    </xf>
    <xf numFmtId="0" fontId="0" fillId="3" borderId="0" xfId="0" applyFill="1"/>
    <xf numFmtId="0" fontId="1" fillId="3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44" fontId="1" fillId="3" borderId="1" xfId="0" applyNumberFormat="1" applyFont="1" applyFill="1" applyBorder="1" applyAlignment="1">
      <alignment horizontal="center"/>
    </xf>
    <xf numFmtId="0" fontId="1" fillId="3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2" fontId="1" fillId="4" borderId="1" xfId="0" applyNumberFormat="1" applyFont="1" applyFill="1" applyBorder="1" applyAlignment="1">
      <alignment horizontal="center"/>
    </xf>
    <xf numFmtId="4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44" fontId="1" fillId="5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44" fontId="0" fillId="4" borderId="1" xfId="0" applyNumberFormat="1" applyFill="1" applyBorder="1" applyAlignment="1">
      <alignment horizontal="center"/>
    </xf>
    <xf numFmtId="44" fontId="1" fillId="5" borderId="1" xfId="0" applyNumberFormat="1" applyFont="1" applyFill="1" applyBorder="1" applyAlignment="1" applyProtection="1">
      <alignment horizontal="center"/>
      <protection locked="0"/>
    </xf>
    <xf numFmtId="44" fontId="0" fillId="5" borderId="1" xfId="0" applyNumberFormat="1" applyFill="1" applyBorder="1" applyAlignment="1">
      <alignment horizontal="center"/>
    </xf>
    <xf numFmtId="0" fontId="1" fillId="5" borderId="0" xfId="0" applyFont="1" applyFill="1"/>
    <xf numFmtId="44" fontId="1" fillId="4" borderId="1" xfId="0" applyNumberFormat="1" applyFon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0" fillId="2" borderId="1" xfId="0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left" wrapText="1"/>
    </xf>
    <xf numFmtId="2" fontId="0" fillId="2" borderId="1" xfId="0" applyNumberFormat="1" applyFont="1" applyFill="1" applyBorder="1" applyAlignment="1">
      <alignment horizontal="center"/>
    </xf>
    <xf numFmtId="44" fontId="0" fillId="0" borderId="1" xfId="0" applyNumberFormat="1" applyFont="1" applyBorder="1" applyAlignment="1">
      <alignment horizontal="center"/>
    </xf>
    <xf numFmtId="0" fontId="0" fillId="0" borderId="0" xfId="0" applyFont="1"/>
    <xf numFmtId="2" fontId="0" fillId="5" borderId="1" xfId="0" applyNumberFormat="1" applyFont="1" applyFill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0" fillId="4" borderId="1" xfId="0" applyNumberFormat="1" applyFont="1" applyFill="1" applyBorder="1" applyAlignment="1">
      <alignment horizontal="center"/>
    </xf>
    <xf numFmtId="2" fontId="0" fillId="5" borderId="1" xfId="0" applyNumberFormat="1" applyFont="1" applyFill="1" applyBorder="1" applyAlignment="1">
      <alignment horizontal="center"/>
    </xf>
    <xf numFmtId="2" fontId="0" fillId="0" borderId="0" xfId="0" applyNumberFormat="1" applyFont="1" applyAlignment="1">
      <alignment horizontal="center"/>
    </xf>
    <xf numFmtId="44" fontId="0" fillId="6" borderId="1" xfId="0" applyNumberFormat="1" applyFill="1" applyBorder="1" applyAlignment="1" applyProtection="1">
      <alignment horizontal="center"/>
      <protection locked="0"/>
    </xf>
    <xf numFmtId="44" fontId="0" fillId="6" borderId="1" xfId="0" applyNumberFormat="1" applyFont="1" applyFill="1" applyBorder="1" applyAlignment="1">
      <alignment horizontal="center"/>
    </xf>
    <xf numFmtId="9" fontId="0" fillId="6" borderId="1" xfId="1" applyFont="1" applyFill="1" applyBorder="1" applyAlignment="1" applyProtection="1">
      <alignment horizontal="center" wrapText="1"/>
      <protection locked="0"/>
    </xf>
    <xf numFmtId="0" fontId="0" fillId="6" borderId="1" xfId="0" applyFill="1" applyBorder="1" applyAlignment="1" applyProtection="1">
      <alignment horizontal="center"/>
      <protection locked="0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8"/>
  <sheetViews>
    <sheetView tabSelected="1" view="pageBreakPreview" zoomScale="77" zoomScaleNormal="100" zoomScaleSheetLayoutView="77" workbookViewId="0">
      <selection activeCell="D6" sqref="D6:I6"/>
    </sheetView>
  </sheetViews>
  <sheetFormatPr defaultRowHeight="15" x14ac:dyDescent="0.25"/>
  <cols>
    <col min="1" max="1" width="10.7109375" style="7" customWidth="1"/>
    <col min="2" max="2" width="13.42578125" style="7" bestFit="1" customWidth="1"/>
    <col min="3" max="3" width="11.5703125" style="5" bestFit="1" customWidth="1"/>
    <col min="4" max="4" width="85.5703125" style="9" customWidth="1"/>
    <col min="5" max="5" width="9.140625" style="7"/>
    <col min="6" max="6" width="11.7109375" style="63" customWidth="1"/>
    <col min="7" max="9" width="18.7109375" style="12" customWidth="1"/>
  </cols>
  <sheetData>
    <row r="1" spans="1:9" x14ac:dyDescent="0.25">
      <c r="A1" s="25" t="s">
        <v>24</v>
      </c>
      <c r="B1" s="25"/>
      <c r="C1" s="25"/>
      <c r="D1" s="26" t="s">
        <v>25</v>
      </c>
      <c r="E1" s="26"/>
      <c r="F1" s="26"/>
      <c r="G1" s="26"/>
      <c r="H1" s="26"/>
      <c r="I1" s="26"/>
    </row>
    <row r="2" spans="1:9" x14ac:dyDescent="0.25">
      <c r="A2" s="27" t="s">
        <v>26</v>
      </c>
      <c r="B2" s="28"/>
      <c r="C2" s="29"/>
      <c r="D2" s="30" t="s">
        <v>179</v>
      </c>
      <c r="E2" s="31"/>
      <c r="F2" s="31"/>
      <c r="G2" s="31"/>
      <c r="H2" s="31"/>
      <c r="I2" s="32"/>
    </row>
    <row r="3" spans="1:9" x14ac:dyDescent="0.25">
      <c r="A3" s="27" t="s">
        <v>27</v>
      </c>
      <c r="B3" s="28"/>
      <c r="C3" s="29"/>
      <c r="D3" s="30" t="s">
        <v>178</v>
      </c>
      <c r="E3" s="31"/>
      <c r="F3" s="31"/>
      <c r="G3" s="31"/>
      <c r="H3" s="31"/>
      <c r="I3" s="32"/>
    </row>
    <row r="4" spans="1:9" x14ac:dyDescent="0.25">
      <c r="A4" s="25" t="s">
        <v>21</v>
      </c>
      <c r="B4" s="25"/>
      <c r="C4" s="25"/>
      <c r="D4" s="67" t="s">
        <v>180</v>
      </c>
      <c r="E4" s="67"/>
      <c r="F4" s="67"/>
      <c r="G4" s="67"/>
      <c r="H4" s="67"/>
      <c r="I4" s="67"/>
    </row>
    <row r="5" spans="1:9" x14ac:dyDescent="0.25">
      <c r="A5" s="25" t="s">
        <v>22</v>
      </c>
      <c r="B5" s="25"/>
      <c r="C5" s="25"/>
      <c r="D5" s="67" t="s">
        <v>181</v>
      </c>
      <c r="E5" s="67"/>
      <c r="F5" s="67"/>
      <c r="G5" s="67"/>
      <c r="H5" s="67"/>
      <c r="I5" s="67"/>
    </row>
    <row r="6" spans="1:9" x14ac:dyDescent="0.25">
      <c r="A6" s="25" t="s">
        <v>23</v>
      </c>
      <c r="B6" s="25"/>
      <c r="C6" s="25"/>
      <c r="D6" s="66">
        <v>0</v>
      </c>
      <c r="E6" s="66"/>
      <c r="F6" s="66"/>
      <c r="G6" s="66"/>
      <c r="H6" s="66"/>
      <c r="I6" s="66"/>
    </row>
    <row r="8" spans="1:9" s="1" customFormat="1" ht="30" x14ac:dyDescent="0.25">
      <c r="A8" s="2" t="s">
        <v>0</v>
      </c>
      <c r="B8" s="2" t="s">
        <v>1</v>
      </c>
      <c r="C8" s="4" t="s">
        <v>2</v>
      </c>
      <c r="D8" s="10" t="s">
        <v>3</v>
      </c>
      <c r="E8" s="2" t="s">
        <v>4</v>
      </c>
      <c r="F8" s="3" t="s">
        <v>28</v>
      </c>
      <c r="G8" s="13" t="s">
        <v>5</v>
      </c>
      <c r="H8" s="13" t="s">
        <v>6</v>
      </c>
      <c r="I8" s="13" t="s">
        <v>7</v>
      </c>
    </row>
    <row r="9" spans="1:9" s="45" customFormat="1" x14ac:dyDescent="0.25">
      <c r="A9" s="41"/>
      <c r="B9" s="41"/>
      <c r="C9" s="42"/>
      <c r="D9" s="43" t="s">
        <v>174</v>
      </c>
      <c r="E9" s="41"/>
      <c r="F9" s="58"/>
      <c r="G9" s="44"/>
      <c r="H9" s="44"/>
      <c r="I9" s="44">
        <f>SUM(I10,I15,I22,)</f>
        <v>0</v>
      </c>
    </row>
    <row r="10" spans="1:9" s="15" customFormat="1" x14ac:dyDescent="0.25">
      <c r="A10" s="20" t="s">
        <v>8</v>
      </c>
      <c r="B10" s="20"/>
      <c r="C10" s="21"/>
      <c r="D10" s="16" t="s">
        <v>15</v>
      </c>
      <c r="E10" s="20"/>
      <c r="F10" s="59"/>
      <c r="G10" s="23"/>
      <c r="H10" s="23"/>
      <c r="I10" s="23">
        <f>SUM(I11:I14)</f>
        <v>0</v>
      </c>
    </row>
    <row r="11" spans="1:9" ht="30" x14ac:dyDescent="0.25">
      <c r="A11" s="8" t="s">
        <v>9</v>
      </c>
      <c r="B11" s="8" t="s">
        <v>16</v>
      </c>
      <c r="C11" s="6" t="s">
        <v>29</v>
      </c>
      <c r="D11" s="11" t="s">
        <v>19</v>
      </c>
      <c r="E11" s="8" t="s">
        <v>20</v>
      </c>
      <c r="F11" s="60">
        <v>4.5</v>
      </c>
      <c r="G11" s="64">
        <v>0</v>
      </c>
      <c r="H11" s="14">
        <f>G11*(1+$D$6)</f>
        <v>0</v>
      </c>
      <c r="I11" s="14">
        <f>H11*F11</f>
        <v>0</v>
      </c>
    </row>
    <row r="12" spans="1:9" ht="30" x14ac:dyDescent="0.25">
      <c r="A12" s="8" t="s">
        <v>31</v>
      </c>
      <c r="B12" s="8" t="s">
        <v>32</v>
      </c>
      <c r="C12" s="6" t="s">
        <v>33</v>
      </c>
      <c r="D12" s="11" t="s">
        <v>34</v>
      </c>
      <c r="E12" s="8" t="s">
        <v>169</v>
      </c>
      <c r="F12" s="60">
        <v>1</v>
      </c>
      <c r="G12" s="64">
        <v>0</v>
      </c>
      <c r="H12" s="14">
        <f>G12*(1+$D$6)</f>
        <v>0</v>
      </c>
      <c r="I12" s="14">
        <f t="shared" ref="I12:I67" si="0">H12*F12</f>
        <v>0</v>
      </c>
    </row>
    <row r="13" spans="1:9" x14ac:dyDescent="0.25">
      <c r="A13" s="8" t="s">
        <v>176</v>
      </c>
      <c r="B13" s="8" t="s">
        <v>32</v>
      </c>
      <c r="C13" s="6" t="s">
        <v>37</v>
      </c>
      <c r="D13" s="11" t="s">
        <v>35</v>
      </c>
      <c r="E13" s="8" t="s">
        <v>18</v>
      </c>
      <c r="F13" s="60">
        <v>48</v>
      </c>
      <c r="G13" s="64">
        <v>0</v>
      </c>
      <c r="H13" s="14">
        <f>G13*(1+$D$6)</f>
        <v>0</v>
      </c>
      <c r="I13" s="14">
        <f t="shared" si="0"/>
        <v>0</v>
      </c>
    </row>
    <row r="14" spans="1:9" x14ac:dyDescent="0.25">
      <c r="A14" s="8" t="s">
        <v>177</v>
      </c>
      <c r="B14" s="8" t="s">
        <v>32</v>
      </c>
      <c r="C14" s="6" t="s">
        <v>38</v>
      </c>
      <c r="D14" s="11" t="s">
        <v>36</v>
      </c>
      <c r="E14" s="8" t="s">
        <v>169</v>
      </c>
      <c r="F14" s="60">
        <v>1</v>
      </c>
      <c r="G14" s="64">
        <v>0</v>
      </c>
      <c r="H14" s="14">
        <f>G14*(1+$D$6)</f>
        <v>0</v>
      </c>
      <c r="I14" s="14">
        <f t="shared" si="0"/>
        <v>0</v>
      </c>
    </row>
    <row r="15" spans="1:9" s="24" customFormat="1" x14ac:dyDescent="0.25">
      <c r="A15" s="20" t="s">
        <v>10</v>
      </c>
      <c r="B15" s="20"/>
      <c r="C15" s="21"/>
      <c r="D15" s="16" t="s">
        <v>30</v>
      </c>
      <c r="E15" s="20"/>
      <c r="F15" s="22"/>
      <c r="G15" s="23"/>
      <c r="H15" s="23"/>
      <c r="I15" s="23">
        <f>SUM(I16,I20,I22)</f>
        <v>0</v>
      </c>
    </row>
    <row r="16" spans="1:9" s="51" customFormat="1" x14ac:dyDescent="0.25">
      <c r="A16" s="33" t="s">
        <v>11</v>
      </c>
      <c r="B16" s="33"/>
      <c r="C16" s="34"/>
      <c r="D16" s="35" t="s">
        <v>39</v>
      </c>
      <c r="E16" s="33"/>
      <c r="F16" s="36"/>
      <c r="G16" s="37"/>
      <c r="H16" s="37"/>
      <c r="I16" s="37">
        <f>SUM(I17:I19)</f>
        <v>0</v>
      </c>
    </row>
    <row r="17" spans="1:9" s="57" customFormat="1" ht="30" x14ac:dyDescent="0.25">
      <c r="A17" s="52" t="s">
        <v>43</v>
      </c>
      <c r="B17" s="52" t="s">
        <v>16</v>
      </c>
      <c r="C17" s="53" t="s">
        <v>49</v>
      </c>
      <c r="D17" s="54" t="s">
        <v>40</v>
      </c>
      <c r="E17" s="52" t="s">
        <v>20</v>
      </c>
      <c r="F17" s="55">
        <v>305.8</v>
      </c>
      <c r="G17" s="65">
        <v>0</v>
      </c>
      <c r="H17" s="56">
        <f>G17*(1+$D$6)</f>
        <v>0</v>
      </c>
      <c r="I17" s="56">
        <f t="shared" si="0"/>
        <v>0</v>
      </c>
    </row>
    <row r="18" spans="1:9" s="57" customFormat="1" ht="30" x14ac:dyDescent="0.25">
      <c r="A18" s="52" t="s">
        <v>44</v>
      </c>
      <c r="B18" s="52" t="s">
        <v>16</v>
      </c>
      <c r="C18" s="53" t="s">
        <v>50</v>
      </c>
      <c r="D18" s="54" t="s">
        <v>41</v>
      </c>
      <c r="E18" s="52" t="s">
        <v>20</v>
      </c>
      <c r="F18" s="55">
        <v>305.8</v>
      </c>
      <c r="G18" s="65">
        <v>0</v>
      </c>
      <c r="H18" s="56">
        <f>G18*(1+$D$6)</f>
        <v>0</v>
      </c>
      <c r="I18" s="56">
        <f t="shared" si="0"/>
        <v>0</v>
      </c>
    </row>
    <row r="19" spans="1:9" s="57" customFormat="1" ht="30" x14ac:dyDescent="0.25">
      <c r="A19" s="52" t="s">
        <v>45</v>
      </c>
      <c r="B19" s="52" t="s">
        <v>16</v>
      </c>
      <c r="C19" s="53" t="s">
        <v>51</v>
      </c>
      <c r="D19" s="54" t="s">
        <v>42</v>
      </c>
      <c r="E19" s="52" t="s">
        <v>169</v>
      </c>
      <c r="F19" s="55">
        <v>33</v>
      </c>
      <c r="G19" s="65">
        <v>0</v>
      </c>
      <c r="H19" s="56">
        <f>G19*(1+$D$6)</f>
        <v>0</v>
      </c>
      <c r="I19" s="56">
        <f t="shared" si="0"/>
        <v>0</v>
      </c>
    </row>
    <row r="20" spans="1:9" s="51" customFormat="1" x14ac:dyDescent="0.25">
      <c r="A20" s="33" t="s">
        <v>46</v>
      </c>
      <c r="B20" s="33"/>
      <c r="C20" s="34"/>
      <c r="D20" s="35" t="s">
        <v>47</v>
      </c>
      <c r="E20" s="33"/>
      <c r="F20" s="61"/>
      <c r="G20" s="50"/>
      <c r="H20" s="37"/>
      <c r="I20" s="37">
        <f>SUM(I21)</f>
        <v>0</v>
      </c>
    </row>
    <row r="21" spans="1:9" x14ac:dyDescent="0.25">
      <c r="A21" s="8" t="s">
        <v>175</v>
      </c>
      <c r="B21" s="8" t="s">
        <v>16</v>
      </c>
      <c r="C21" s="6" t="s">
        <v>52</v>
      </c>
      <c r="D21" s="11" t="s">
        <v>48</v>
      </c>
      <c r="E21" s="8" t="s">
        <v>20</v>
      </c>
      <c r="F21" s="60">
        <v>90.35</v>
      </c>
      <c r="G21" s="64">
        <v>0</v>
      </c>
      <c r="H21" s="14">
        <f>G21*(1+$D$6)</f>
        <v>0</v>
      </c>
      <c r="I21" s="14">
        <f t="shared" si="0"/>
        <v>0</v>
      </c>
    </row>
    <row r="22" spans="1:9" s="51" customFormat="1" x14ac:dyDescent="0.25">
      <c r="A22" s="33" t="s">
        <v>61</v>
      </c>
      <c r="B22" s="33"/>
      <c r="C22" s="34"/>
      <c r="D22" s="35" t="s">
        <v>53</v>
      </c>
      <c r="E22" s="33"/>
      <c r="F22" s="36"/>
      <c r="G22" s="37"/>
      <c r="H22" s="37"/>
      <c r="I22" s="37">
        <f>SUM(I23:I25)</f>
        <v>0</v>
      </c>
    </row>
    <row r="23" spans="1:9" ht="30" x14ac:dyDescent="0.25">
      <c r="A23" s="8" t="s">
        <v>62</v>
      </c>
      <c r="B23" s="8" t="s">
        <v>16</v>
      </c>
      <c r="C23" s="6" t="s">
        <v>57</v>
      </c>
      <c r="D23" s="11" t="s">
        <v>54</v>
      </c>
      <c r="E23" s="8" t="s">
        <v>170</v>
      </c>
      <c r="F23" s="60">
        <v>81.510000000000005</v>
      </c>
      <c r="G23" s="64">
        <v>0</v>
      </c>
      <c r="H23" s="14">
        <f>G23*(1+$D$6)</f>
        <v>0</v>
      </c>
      <c r="I23" s="14">
        <f t="shared" si="0"/>
        <v>0</v>
      </c>
    </row>
    <row r="24" spans="1:9" ht="45" x14ac:dyDescent="0.25">
      <c r="A24" s="8" t="s">
        <v>63</v>
      </c>
      <c r="B24" s="8" t="s">
        <v>17</v>
      </c>
      <c r="C24" s="6" t="s">
        <v>58</v>
      </c>
      <c r="D24" s="11" t="s">
        <v>55</v>
      </c>
      <c r="E24" s="8" t="s">
        <v>171</v>
      </c>
      <c r="F24" s="60">
        <v>4</v>
      </c>
      <c r="G24" s="64">
        <v>0</v>
      </c>
      <c r="H24" s="14">
        <f>G24*(1+$D$6)</f>
        <v>0</v>
      </c>
      <c r="I24" s="14">
        <f t="shared" si="0"/>
        <v>0</v>
      </c>
    </row>
    <row r="25" spans="1:9" ht="30" x14ac:dyDescent="0.25">
      <c r="A25" s="8" t="s">
        <v>64</v>
      </c>
      <c r="B25" s="8" t="s">
        <v>16</v>
      </c>
      <c r="C25" s="6" t="s">
        <v>59</v>
      </c>
      <c r="D25" s="11" t="s">
        <v>56</v>
      </c>
      <c r="E25" s="8" t="s">
        <v>20</v>
      </c>
      <c r="F25" s="60">
        <v>4</v>
      </c>
      <c r="G25" s="64">
        <v>0</v>
      </c>
      <c r="H25" s="14">
        <f>G25*(1+$D$6)</f>
        <v>0</v>
      </c>
      <c r="I25" s="14">
        <f t="shared" si="0"/>
        <v>0</v>
      </c>
    </row>
    <row r="26" spans="1:9" s="49" customFormat="1" x14ac:dyDescent="0.25">
      <c r="A26" s="38" t="s">
        <v>12</v>
      </c>
      <c r="B26" s="38"/>
      <c r="C26" s="39"/>
      <c r="D26" s="40" t="s">
        <v>60</v>
      </c>
      <c r="E26" s="38"/>
      <c r="F26" s="62"/>
      <c r="G26" s="47"/>
      <c r="H26" s="48"/>
      <c r="I26" s="48">
        <f>SUM(I27,I31)</f>
        <v>0</v>
      </c>
    </row>
    <row r="27" spans="1:9" s="51" customFormat="1" x14ac:dyDescent="0.25">
      <c r="A27" s="33" t="s">
        <v>13</v>
      </c>
      <c r="B27" s="33"/>
      <c r="C27" s="34"/>
      <c r="D27" s="35" t="s">
        <v>65</v>
      </c>
      <c r="E27" s="33"/>
      <c r="F27" s="61"/>
      <c r="G27" s="50"/>
      <c r="H27" s="46"/>
      <c r="I27" s="46">
        <f>SUM(I28:I30)</f>
        <v>0</v>
      </c>
    </row>
    <row r="28" spans="1:9" x14ac:dyDescent="0.25">
      <c r="A28" s="8" t="s">
        <v>72</v>
      </c>
      <c r="B28" s="8" t="s">
        <v>32</v>
      </c>
      <c r="C28" s="6" t="s">
        <v>68</v>
      </c>
      <c r="D28" s="11" t="s">
        <v>66</v>
      </c>
      <c r="E28" s="8" t="s">
        <v>20</v>
      </c>
      <c r="F28" s="60">
        <v>294</v>
      </c>
      <c r="G28" s="64">
        <v>0</v>
      </c>
      <c r="H28" s="14">
        <f>G28*(1+$D$6)</f>
        <v>0</v>
      </c>
      <c r="I28" s="14">
        <f t="shared" si="0"/>
        <v>0</v>
      </c>
    </row>
    <row r="29" spans="1:9" ht="30" x14ac:dyDescent="0.25">
      <c r="A29" s="8" t="s">
        <v>73</v>
      </c>
      <c r="B29" s="8" t="s">
        <v>32</v>
      </c>
      <c r="C29" s="6" t="s">
        <v>69</v>
      </c>
      <c r="D29" s="11" t="s">
        <v>67</v>
      </c>
      <c r="E29" s="8" t="s">
        <v>20</v>
      </c>
      <c r="F29" s="60">
        <v>297</v>
      </c>
      <c r="G29" s="64">
        <v>0</v>
      </c>
      <c r="H29" s="14">
        <f>G29*(1+$D$6)</f>
        <v>0</v>
      </c>
      <c r="I29" s="14">
        <f t="shared" si="0"/>
        <v>0</v>
      </c>
    </row>
    <row r="30" spans="1:9" x14ac:dyDescent="0.25">
      <c r="A30" s="8" t="s">
        <v>74</v>
      </c>
      <c r="B30" s="8" t="s">
        <v>16</v>
      </c>
      <c r="C30" s="6" t="s">
        <v>70</v>
      </c>
      <c r="D30" s="11" t="s">
        <v>71</v>
      </c>
      <c r="E30" s="8" t="s">
        <v>20</v>
      </c>
      <c r="F30" s="60">
        <v>294</v>
      </c>
      <c r="G30" s="64">
        <v>0</v>
      </c>
      <c r="H30" s="14">
        <f>G30*(1+$D$6)</f>
        <v>0</v>
      </c>
      <c r="I30" s="14">
        <f t="shared" si="0"/>
        <v>0</v>
      </c>
    </row>
    <row r="31" spans="1:9" s="51" customFormat="1" x14ac:dyDescent="0.25">
      <c r="A31" s="33" t="s">
        <v>14</v>
      </c>
      <c r="B31" s="33"/>
      <c r="C31" s="34"/>
      <c r="D31" s="35" t="s">
        <v>75</v>
      </c>
      <c r="E31" s="33"/>
      <c r="F31" s="61"/>
      <c r="G31" s="50"/>
      <c r="H31" s="46"/>
      <c r="I31" s="46">
        <f>SUM(I32)</f>
        <v>0</v>
      </c>
    </row>
    <row r="32" spans="1:9" x14ac:dyDescent="0.25">
      <c r="A32" s="8" t="s">
        <v>78</v>
      </c>
      <c r="B32" s="8" t="s">
        <v>32</v>
      </c>
      <c r="C32" s="6" t="s">
        <v>77</v>
      </c>
      <c r="D32" s="11" t="s">
        <v>76</v>
      </c>
      <c r="E32" s="8" t="s">
        <v>20</v>
      </c>
      <c r="F32" s="60">
        <v>294</v>
      </c>
      <c r="G32" s="64">
        <v>0</v>
      </c>
      <c r="H32" s="14">
        <f>G32*(1+$D$6)</f>
        <v>0</v>
      </c>
      <c r="I32" s="14">
        <f t="shared" si="0"/>
        <v>0</v>
      </c>
    </row>
    <row r="33" spans="1:9" s="49" customFormat="1" x14ac:dyDescent="0.25">
      <c r="A33" s="38" t="s">
        <v>79</v>
      </c>
      <c r="B33" s="38"/>
      <c r="C33" s="39"/>
      <c r="D33" s="40" t="s">
        <v>80</v>
      </c>
      <c r="E33" s="38"/>
      <c r="F33" s="62"/>
      <c r="G33" s="47"/>
      <c r="H33" s="48"/>
      <c r="I33" s="48">
        <f>SUM(I34:I37)</f>
        <v>0</v>
      </c>
    </row>
    <row r="34" spans="1:9" ht="30" x14ac:dyDescent="0.25">
      <c r="A34" s="8" t="s">
        <v>85</v>
      </c>
      <c r="B34" s="8" t="s">
        <v>16</v>
      </c>
      <c r="C34" s="6" t="s">
        <v>89</v>
      </c>
      <c r="D34" s="11" t="s">
        <v>81</v>
      </c>
      <c r="E34" s="8" t="s">
        <v>172</v>
      </c>
      <c r="F34" s="60">
        <v>353</v>
      </c>
      <c r="G34" s="64">
        <v>0</v>
      </c>
      <c r="H34" s="14">
        <f>G34*(1+$D$6)</f>
        <v>0</v>
      </c>
      <c r="I34" s="14">
        <f t="shared" si="0"/>
        <v>0</v>
      </c>
    </row>
    <row r="35" spans="1:9" ht="30" x14ac:dyDescent="0.25">
      <c r="A35" s="8" t="s">
        <v>86</v>
      </c>
      <c r="B35" s="8" t="s">
        <v>16</v>
      </c>
      <c r="C35" s="6" t="s">
        <v>90</v>
      </c>
      <c r="D35" s="11" t="s">
        <v>82</v>
      </c>
      <c r="E35" s="8" t="s">
        <v>172</v>
      </c>
      <c r="F35" s="60">
        <v>102.84</v>
      </c>
      <c r="G35" s="64">
        <v>0</v>
      </c>
      <c r="H35" s="14">
        <f>G35*(1+$D$6)</f>
        <v>0</v>
      </c>
      <c r="I35" s="14">
        <f t="shared" si="0"/>
        <v>0</v>
      </c>
    </row>
    <row r="36" spans="1:9" x14ac:dyDescent="0.25">
      <c r="A36" s="8" t="s">
        <v>87</v>
      </c>
      <c r="B36" s="8" t="s">
        <v>16</v>
      </c>
      <c r="C36" s="6" t="s">
        <v>91</v>
      </c>
      <c r="D36" s="11" t="s">
        <v>83</v>
      </c>
      <c r="E36" s="8" t="s">
        <v>20</v>
      </c>
      <c r="F36" s="60">
        <v>71.48</v>
      </c>
      <c r="G36" s="64">
        <v>0</v>
      </c>
      <c r="H36" s="14">
        <f>G36*(1+$D$6)</f>
        <v>0</v>
      </c>
      <c r="I36" s="14">
        <f t="shared" si="0"/>
        <v>0</v>
      </c>
    </row>
    <row r="37" spans="1:9" ht="30" x14ac:dyDescent="0.25">
      <c r="A37" s="8" t="s">
        <v>88</v>
      </c>
      <c r="B37" s="8" t="s">
        <v>16</v>
      </c>
      <c r="C37" s="6" t="s">
        <v>92</v>
      </c>
      <c r="D37" s="11" t="s">
        <v>84</v>
      </c>
      <c r="E37" s="8" t="s">
        <v>170</v>
      </c>
      <c r="F37" s="60">
        <v>5.36</v>
      </c>
      <c r="G37" s="64">
        <v>0</v>
      </c>
      <c r="H37" s="14">
        <f>G37*(1+$D$6)</f>
        <v>0</v>
      </c>
      <c r="I37" s="14">
        <f t="shared" si="0"/>
        <v>0</v>
      </c>
    </row>
    <row r="38" spans="1:9" s="49" customFormat="1" x14ac:dyDescent="0.25">
      <c r="A38" s="38" t="s">
        <v>93</v>
      </c>
      <c r="B38" s="38"/>
      <c r="C38" s="39"/>
      <c r="D38" s="40" t="s">
        <v>94</v>
      </c>
      <c r="E38" s="38"/>
      <c r="F38" s="62"/>
      <c r="G38" s="47"/>
      <c r="H38" s="48"/>
      <c r="I38" s="48">
        <f>SUM(I39,I43,I49,I51,I54,I57)</f>
        <v>0</v>
      </c>
    </row>
    <row r="39" spans="1:9" s="51" customFormat="1" x14ac:dyDescent="0.25">
      <c r="A39" s="33" t="s">
        <v>96</v>
      </c>
      <c r="B39" s="33"/>
      <c r="C39" s="34"/>
      <c r="D39" s="35" t="s">
        <v>95</v>
      </c>
      <c r="E39" s="33"/>
      <c r="F39" s="61"/>
      <c r="G39" s="50"/>
      <c r="H39" s="46"/>
      <c r="I39" s="46">
        <f>SUM(I40:I42)</f>
        <v>0</v>
      </c>
    </row>
    <row r="40" spans="1:9" ht="45" x14ac:dyDescent="0.25">
      <c r="A40" s="8" t="s">
        <v>106</v>
      </c>
      <c r="B40" s="8" t="s">
        <v>16</v>
      </c>
      <c r="C40" s="6" t="s">
        <v>103</v>
      </c>
      <c r="D40" s="11" t="s">
        <v>97</v>
      </c>
      <c r="E40" s="8" t="s">
        <v>20</v>
      </c>
      <c r="F40" s="60">
        <v>342.4</v>
      </c>
      <c r="G40" s="64">
        <v>0</v>
      </c>
      <c r="H40" s="14">
        <f>G40*(1+$D$6)</f>
        <v>0</v>
      </c>
      <c r="I40" s="14">
        <f t="shared" si="0"/>
        <v>0</v>
      </c>
    </row>
    <row r="41" spans="1:9" ht="45" x14ac:dyDescent="0.25">
      <c r="A41" s="8" t="s">
        <v>107</v>
      </c>
      <c r="B41" s="8" t="s">
        <v>16</v>
      </c>
      <c r="C41" s="6" t="s">
        <v>104</v>
      </c>
      <c r="D41" s="11" t="s">
        <v>98</v>
      </c>
      <c r="E41" s="8" t="s">
        <v>20</v>
      </c>
      <c r="F41" s="60">
        <v>342.4</v>
      </c>
      <c r="G41" s="64">
        <v>0</v>
      </c>
      <c r="H41" s="14">
        <f>G41*(1+$D$6)</f>
        <v>0</v>
      </c>
      <c r="I41" s="14">
        <f t="shared" si="0"/>
        <v>0</v>
      </c>
    </row>
    <row r="42" spans="1:9" x14ac:dyDescent="0.25">
      <c r="A42" s="8" t="s">
        <v>108</v>
      </c>
      <c r="B42" s="8" t="s">
        <v>16</v>
      </c>
      <c r="C42" s="6" t="s">
        <v>105</v>
      </c>
      <c r="D42" s="11" t="s">
        <v>99</v>
      </c>
      <c r="E42" s="8" t="s">
        <v>20</v>
      </c>
      <c r="F42" s="60">
        <v>85.6</v>
      </c>
      <c r="G42" s="64">
        <v>0</v>
      </c>
      <c r="H42" s="14">
        <f>G42*(1+$D$6)</f>
        <v>0</v>
      </c>
      <c r="I42" s="14">
        <f t="shared" si="0"/>
        <v>0</v>
      </c>
    </row>
    <row r="43" spans="1:9" s="51" customFormat="1" x14ac:dyDescent="0.25">
      <c r="A43" s="33" t="s">
        <v>100</v>
      </c>
      <c r="B43" s="33"/>
      <c r="C43" s="34"/>
      <c r="D43" s="35" t="s">
        <v>109</v>
      </c>
      <c r="E43" s="33"/>
      <c r="F43" s="61"/>
      <c r="G43" s="50"/>
      <c r="H43" s="46"/>
      <c r="I43" s="46">
        <f>SUM(I44:I48)</f>
        <v>0</v>
      </c>
    </row>
    <row r="44" spans="1:9" ht="30" x14ac:dyDescent="0.25">
      <c r="A44" s="8" t="s">
        <v>117</v>
      </c>
      <c r="B44" s="8" t="s">
        <v>16</v>
      </c>
      <c r="C44" s="6" t="s">
        <v>114</v>
      </c>
      <c r="D44" s="11" t="s">
        <v>110</v>
      </c>
      <c r="E44" s="8" t="s">
        <v>20</v>
      </c>
      <c r="F44" s="60">
        <v>47.49</v>
      </c>
      <c r="G44" s="64">
        <v>0</v>
      </c>
      <c r="H44" s="14">
        <f>G44*(1+$D$6)</f>
        <v>0</v>
      </c>
      <c r="I44" s="14">
        <f t="shared" si="0"/>
        <v>0</v>
      </c>
    </row>
    <row r="45" spans="1:9" ht="30" x14ac:dyDescent="0.25">
      <c r="A45" s="8" t="s">
        <v>118</v>
      </c>
      <c r="B45" s="8" t="s">
        <v>16</v>
      </c>
      <c r="C45" s="6" t="s">
        <v>115</v>
      </c>
      <c r="D45" s="11" t="s">
        <v>111</v>
      </c>
      <c r="E45" s="8" t="s">
        <v>20</v>
      </c>
      <c r="F45" s="60">
        <v>47.49</v>
      </c>
      <c r="G45" s="64">
        <v>0</v>
      </c>
      <c r="H45" s="14">
        <f>G45*(1+$D$6)</f>
        <v>0</v>
      </c>
      <c r="I45" s="14">
        <f t="shared" si="0"/>
        <v>0</v>
      </c>
    </row>
    <row r="46" spans="1:9" ht="45" x14ac:dyDescent="0.25">
      <c r="A46" s="8" t="s">
        <v>119</v>
      </c>
      <c r="B46" s="8" t="s">
        <v>16</v>
      </c>
      <c r="C46" s="6" t="s">
        <v>116</v>
      </c>
      <c r="D46" s="11" t="s">
        <v>112</v>
      </c>
      <c r="E46" s="8" t="s">
        <v>20</v>
      </c>
      <c r="F46" s="60">
        <v>47.49</v>
      </c>
      <c r="G46" s="64">
        <v>0</v>
      </c>
      <c r="H46" s="14">
        <f>G46*(1+$D$6)</f>
        <v>0</v>
      </c>
      <c r="I46" s="14">
        <f t="shared" si="0"/>
        <v>0</v>
      </c>
    </row>
    <row r="47" spans="1:9" ht="45" x14ac:dyDescent="0.25">
      <c r="A47" s="8" t="s">
        <v>120</v>
      </c>
      <c r="B47" s="8" t="s">
        <v>16</v>
      </c>
      <c r="C47" s="6" t="s">
        <v>58</v>
      </c>
      <c r="D47" s="11" t="s">
        <v>55</v>
      </c>
      <c r="E47" s="8" t="s">
        <v>171</v>
      </c>
      <c r="F47" s="60">
        <v>4</v>
      </c>
      <c r="G47" s="64">
        <v>0</v>
      </c>
      <c r="H47" s="14">
        <f>G47*(1+$D$6)</f>
        <v>0</v>
      </c>
      <c r="I47" s="14">
        <f t="shared" si="0"/>
        <v>0</v>
      </c>
    </row>
    <row r="48" spans="1:9" ht="30" x14ac:dyDescent="0.25">
      <c r="A48" s="8" t="s">
        <v>121</v>
      </c>
      <c r="B48" s="8" t="s">
        <v>16</v>
      </c>
      <c r="C48" s="6" t="s">
        <v>59</v>
      </c>
      <c r="D48" s="11" t="s">
        <v>56</v>
      </c>
      <c r="E48" s="8" t="s">
        <v>20</v>
      </c>
      <c r="F48" s="60">
        <v>4</v>
      </c>
      <c r="G48" s="64">
        <v>0</v>
      </c>
      <c r="H48" s="14">
        <f>G48*(1+$D$6)</f>
        <v>0</v>
      </c>
      <c r="I48" s="14">
        <f t="shared" si="0"/>
        <v>0</v>
      </c>
    </row>
    <row r="49" spans="1:9" s="51" customFormat="1" x14ac:dyDescent="0.25">
      <c r="A49" s="33" t="s">
        <v>101</v>
      </c>
      <c r="B49" s="33"/>
      <c r="C49" s="34"/>
      <c r="D49" s="35" t="s">
        <v>113</v>
      </c>
      <c r="E49" s="33"/>
      <c r="F49" s="61"/>
      <c r="G49" s="50"/>
      <c r="H49" s="46"/>
      <c r="I49" s="46">
        <f>SUM(I50)</f>
        <v>0</v>
      </c>
    </row>
    <row r="50" spans="1:9" s="15" customFormat="1" ht="30" x14ac:dyDescent="0.25">
      <c r="A50" s="18" t="s">
        <v>139</v>
      </c>
      <c r="B50" s="18" t="s">
        <v>16</v>
      </c>
      <c r="C50" s="19" t="s">
        <v>140</v>
      </c>
      <c r="D50" s="17" t="s">
        <v>122</v>
      </c>
      <c r="E50" s="18" t="s">
        <v>20</v>
      </c>
      <c r="F50" s="55">
        <v>342.4</v>
      </c>
      <c r="G50" s="64">
        <v>0</v>
      </c>
      <c r="H50" s="14">
        <f>G50*(1+$D$6)</f>
        <v>0</v>
      </c>
      <c r="I50" s="14">
        <f t="shared" si="0"/>
        <v>0</v>
      </c>
    </row>
    <row r="51" spans="1:9" s="51" customFormat="1" x14ac:dyDescent="0.25">
      <c r="A51" s="33" t="s">
        <v>102</v>
      </c>
      <c r="B51" s="33"/>
      <c r="C51" s="34"/>
      <c r="D51" s="35" t="s">
        <v>47</v>
      </c>
      <c r="E51" s="33"/>
      <c r="F51" s="61"/>
      <c r="G51" s="50"/>
      <c r="H51" s="46"/>
      <c r="I51" s="46">
        <f>SUM(I52:I53)</f>
        <v>0</v>
      </c>
    </row>
    <row r="52" spans="1:9" s="15" customFormat="1" ht="45" x14ac:dyDescent="0.25">
      <c r="A52" s="18" t="s">
        <v>141</v>
      </c>
      <c r="B52" s="18" t="s">
        <v>16</v>
      </c>
      <c r="C52" s="19" t="s">
        <v>143</v>
      </c>
      <c r="D52" s="17" t="s">
        <v>123</v>
      </c>
      <c r="E52" s="18" t="s">
        <v>173</v>
      </c>
      <c r="F52" s="55">
        <v>38.25</v>
      </c>
      <c r="G52" s="64">
        <v>0</v>
      </c>
      <c r="H52" s="14">
        <f>G52*(1+$D$6)</f>
        <v>0</v>
      </c>
      <c r="I52" s="14">
        <f t="shared" si="0"/>
        <v>0</v>
      </c>
    </row>
    <row r="53" spans="1:9" s="15" customFormat="1" ht="30" x14ac:dyDescent="0.25">
      <c r="A53" s="18" t="s">
        <v>142</v>
      </c>
      <c r="B53" s="18" t="s">
        <v>16</v>
      </c>
      <c r="C53" s="19" t="s">
        <v>144</v>
      </c>
      <c r="D53" s="17" t="s">
        <v>124</v>
      </c>
      <c r="E53" s="18" t="s">
        <v>173</v>
      </c>
      <c r="F53" s="55">
        <v>9.65</v>
      </c>
      <c r="G53" s="64">
        <v>0</v>
      </c>
      <c r="H53" s="14">
        <f>G53*(1+$D$6)</f>
        <v>0</v>
      </c>
      <c r="I53" s="14">
        <f t="shared" si="0"/>
        <v>0</v>
      </c>
    </row>
    <row r="54" spans="1:9" s="51" customFormat="1" x14ac:dyDescent="0.25">
      <c r="A54" s="33" t="s">
        <v>147</v>
      </c>
      <c r="B54" s="33"/>
      <c r="C54" s="34"/>
      <c r="D54" s="35" t="s">
        <v>125</v>
      </c>
      <c r="E54" s="33"/>
      <c r="F54" s="61"/>
      <c r="G54" s="50"/>
      <c r="H54" s="46"/>
      <c r="I54" s="46">
        <f>SUM(I55:I56)</f>
        <v>0</v>
      </c>
    </row>
    <row r="55" spans="1:9" s="15" customFormat="1" ht="30" x14ac:dyDescent="0.25">
      <c r="A55" s="18" t="s">
        <v>148</v>
      </c>
      <c r="B55" s="18" t="s">
        <v>16</v>
      </c>
      <c r="C55" s="19" t="s">
        <v>145</v>
      </c>
      <c r="D55" s="17" t="s">
        <v>126</v>
      </c>
      <c r="E55" s="18" t="s">
        <v>20</v>
      </c>
      <c r="F55" s="55">
        <v>342.4</v>
      </c>
      <c r="G55" s="64">
        <v>0</v>
      </c>
      <c r="H55" s="14">
        <f>G55*(1+$D$6)</f>
        <v>0</v>
      </c>
      <c r="I55" s="14">
        <f t="shared" si="0"/>
        <v>0</v>
      </c>
    </row>
    <row r="56" spans="1:9" s="15" customFormat="1" ht="30" x14ac:dyDescent="0.25">
      <c r="A56" s="18" t="s">
        <v>149</v>
      </c>
      <c r="B56" s="18" t="s">
        <v>16</v>
      </c>
      <c r="C56" s="19" t="s">
        <v>146</v>
      </c>
      <c r="D56" s="17" t="s">
        <v>127</v>
      </c>
      <c r="E56" s="18" t="s">
        <v>173</v>
      </c>
      <c r="F56" s="55">
        <v>14.15</v>
      </c>
      <c r="G56" s="64">
        <v>0</v>
      </c>
      <c r="H56" s="14">
        <f>G56*(1+$D$6)</f>
        <v>0</v>
      </c>
      <c r="I56" s="14">
        <f t="shared" si="0"/>
        <v>0</v>
      </c>
    </row>
    <row r="57" spans="1:9" s="51" customFormat="1" x14ac:dyDescent="0.25">
      <c r="A57" s="33" t="s">
        <v>150</v>
      </c>
      <c r="B57" s="33"/>
      <c r="C57" s="34"/>
      <c r="D57" s="35" t="s">
        <v>128</v>
      </c>
      <c r="E57" s="33"/>
      <c r="F57" s="61"/>
      <c r="G57" s="50"/>
      <c r="H57" s="46"/>
      <c r="I57" s="46">
        <f>SUM(I58)</f>
        <v>0</v>
      </c>
    </row>
    <row r="58" spans="1:9" s="15" customFormat="1" ht="54" customHeight="1" x14ac:dyDescent="0.25">
      <c r="A58" s="18" t="s">
        <v>151</v>
      </c>
      <c r="B58" s="18" t="s">
        <v>32</v>
      </c>
      <c r="C58" s="19" t="s">
        <v>152</v>
      </c>
      <c r="D58" s="17" t="s">
        <v>129</v>
      </c>
      <c r="E58" s="18" t="s">
        <v>20</v>
      </c>
      <c r="F58" s="55">
        <v>36.979999999999997</v>
      </c>
      <c r="G58" s="64">
        <v>0</v>
      </c>
      <c r="H58" s="14">
        <f>G58*(1+$D$6)</f>
        <v>0</v>
      </c>
      <c r="I58" s="14">
        <f t="shared" si="0"/>
        <v>0</v>
      </c>
    </row>
    <row r="59" spans="1:9" s="49" customFormat="1" x14ac:dyDescent="0.25">
      <c r="A59" s="38" t="s">
        <v>153</v>
      </c>
      <c r="B59" s="38"/>
      <c r="C59" s="39"/>
      <c r="D59" s="40" t="s">
        <v>130</v>
      </c>
      <c r="E59" s="38"/>
      <c r="F59" s="62"/>
      <c r="G59" s="47"/>
      <c r="H59" s="48"/>
      <c r="I59" s="48">
        <f>SUM(I60,I61)</f>
        <v>0</v>
      </c>
    </row>
    <row r="60" spans="1:9" x14ac:dyDescent="0.25">
      <c r="A60" s="8" t="s">
        <v>154</v>
      </c>
      <c r="B60" s="8" t="s">
        <v>32</v>
      </c>
      <c r="C60" s="6" t="s">
        <v>156</v>
      </c>
      <c r="D60" s="11" t="s">
        <v>131</v>
      </c>
      <c r="E60" s="8" t="s">
        <v>20</v>
      </c>
      <c r="F60" s="60">
        <v>241.56</v>
      </c>
      <c r="G60" s="64">
        <v>0</v>
      </c>
      <c r="H60" s="14">
        <f>G60*(1+$D$6)</f>
        <v>0</v>
      </c>
      <c r="I60" s="14">
        <f t="shared" si="0"/>
        <v>0</v>
      </c>
    </row>
    <row r="61" spans="1:9" ht="30" x14ac:dyDescent="0.25">
      <c r="A61" s="8" t="s">
        <v>155</v>
      </c>
      <c r="B61" s="8" t="s">
        <v>16</v>
      </c>
      <c r="C61" s="6" t="s">
        <v>157</v>
      </c>
      <c r="D61" s="11" t="s">
        <v>132</v>
      </c>
      <c r="E61" s="8" t="s">
        <v>20</v>
      </c>
      <c r="F61" s="60">
        <v>241.56</v>
      </c>
      <c r="G61" s="64">
        <v>0</v>
      </c>
      <c r="H61" s="14">
        <f>G61*(1+$D$6)</f>
        <v>0</v>
      </c>
      <c r="I61" s="14">
        <f t="shared" si="0"/>
        <v>0</v>
      </c>
    </row>
    <row r="62" spans="1:9" s="49" customFormat="1" x14ac:dyDescent="0.25">
      <c r="A62" s="38" t="s">
        <v>158</v>
      </c>
      <c r="B62" s="38"/>
      <c r="C62" s="39"/>
      <c r="D62" s="40" t="s">
        <v>133</v>
      </c>
      <c r="E62" s="38"/>
      <c r="F62" s="62"/>
      <c r="G62" s="47"/>
      <c r="H62" s="48"/>
      <c r="I62" s="48">
        <f>SUM(I63:I65)</f>
        <v>0</v>
      </c>
    </row>
    <row r="63" spans="1:9" ht="30" x14ac:dyDescent="0.25">
      <c r="A63" s="8" t="s">
        <v>159</v>
      </c>
      <c r="B63" s="8" t="s">
        <v>162</v>
      </c>
      <c r="C63" s="6" t="s">
        <v>163</v>
      </c>
      <c r="D63" s="11" t="s">
        <v>134</v>
      </c>
      <c r="E63" s="8" t="s">
        <v>20</v>
      </c>
      <c r="F63" s="60">
        <v>3.36</v>
      </c>
      <c r="G63" s="64">
        <v>0</v>
      </c>
      <c r="H63" s="14">
        <f>G63*(1+$D$6)</f>
        <v>0</v>
      </c>
      <c r="I63" s="14">
        <f t="shared" si="0"/>
        <v>0</v>
      </c>
    </row>
    <row r="64" spans="1:9" ht="30" x14ac:dyDescent="0.25">
      <c r="A64" s="8" t="s">
        <v>160</v>
      </c>
      <c r="B64" s="8" t="s">
        <v>162</v>
      </c>
      <c r="C64" s="6" t="s">
        <v>164</v>
      </c>
      <c r="D64" s="11" t="s">
        <v>135</v>
      </c>
      <c r="E64" s="8" t="s">
        <v>20</v>
      </c>
      <c r="F64" s="60">
        <v>43.78</v>
      </c>
      <c r="G64" s="64">
        <v>0</v>
      </c>
      <c r="H64" s="14">
        <f>G64*(1+$D$6)</f>
        <v>0</v>
      </c>
      <c r="I64" s="14">
        <f t="shared" si="0"/>
        <v>0</v>
      </c>
    </row>
    <row r="65" spans="1:9" ht="30" x14ac:dyDescent="0.25">
      <c r="A65" s="8" t="s">
        <v>161</v>
      </c>
      <c r="B65" s="8" t="s">
        <v>162</v>
      </c>
      <c r="C65" s="6" t="s">
        <v>165</v>
      </c>
      <c r="D65" s="11" t="s">
        <v>136</v>
      </c>
      <c r="E65" s="8" t="s">
        <v>20</v>
      </c>
      <c r="F65" s="60">
        <v>1.31</v>
      </c>
      <c r="G65" s="64">
        <v>0</v>
      </c>
      <c r="H65" s="14">
        <f>G65*(1+$D$6)</f>
        <v>0</v>
      </c>
      <c r="I65" s="14">
        <f t="shared" si="0"/>
        <v>0</v>
      </c>
    </row>
    <row r="66" spans="1:9" s="49" customFormat="1" x14ac:dyDescent="0.25">
      <c r="A66" s="38" t="s">
        <v>166</v>
      </c>
      <c r="B66" s="38"/>
      <c r="C66" s="39"/>
      <c r="D66" s="40" t="s">
        <v>137</v>
      </c>
      <c r="E66" s="38"/>
      <c r="F66" s="62"/>
      <c r="G66" s="47"/>
      <c r="H66" s="48"/>
      <c r="I66" s="48">
        <f>SUM(I67)</f>
        <v>0</v>
      </c>
    </row>
    <row r="67" spans="1:9" ht="30" x14ac:dyDescent="0.25">
      <c r="A67" s="8" t="s">
        <v>167</v>
      </c>
      <c r="B67" s="8" t="s">
        <v>32</v>
      </c>
      <c r="C67" s="6" t="s">
        <v>168</v>
      </c>
      <c r="D67" s="11" t="s">
        <v>138</v>
      </c>
      <c r="E67" s="8" t="s">
        <v>169</v>
      </c>
      <c r="F67" s="60">
        <v>1</v>
      </c>
      <c r="G67" s="64">
        <v>0</v>
      </c>
      <c r="H67" s="14">
        <f>G67*(1+$D$6)</f>
        <v>0</v>
      </c>
      <c r="I67" s="14">
        <f t="shared" si="0"/>
        <v>0</v>
      </c>
    </row>
    <row r="68" spans="1:9" x14ac:dyDescent="0.25">
      <c r="G68"/>
      <c r="H68"/>
      <c r="I68"/>
    </row>
  </sheetData>
  <sheetProtection algorithmName="SHA-512" hashValue="LspbisEAOUOVZBZb77/moOHK5a0Sf0rS9Q7qrXeUrYFeUt/Z+M1C2csCRdtREiU5UKvC362wque+CRBx2Sis5g==" saltValue="5D3D6ffHLpNNdLFvAFReOA==" spinCount="100000" sheet="1" objects="1" scenarios="1"/>
  <mergeCells count="12">
    <mergeCell ref="A5:C5"/>
    <mergeCell ref="A6:C6"/>
    <mergeCell ref="A1:C1"/>
    <mergeCell ref="D1:I1"/>
    <mergeCell ref="D4:I4"/>
    <mergeCell ref="D5:I5"/>
    <mergeCell ref="D6:I6"/>
    <mergeCell ref="A2:C2"/>
    <mergeCell ref="D2:I2"/>
    <mergeCell ref="A3:C3"/>
    <mergeCell ref="D3:I3"/>
    <mergeCell ref="A4:C4"/>
  </mergeCells>
  <pageMargins left="0.511811024" right="0.511811024" top="0.78740157499999996" bottom="0.78740157499999996" header="0.31496062000000002" footer="0.31496062000000002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Osmar Tassinari</dc:creator>
  <cp:lastModifiedBy>Osmar Tassinari</cp:lastModifiedBy>
  <cp:lastPrinted>2025-05-21T11:19:36Z</cp:lastPrinted>
  <dcterms:created xsi:type="dcterms:W3CDTF">2025-03-28T12:57:17Z</dcterms:created>
  <dcterms:modified xsi:type="dcterms:W3CDTF">2025-05-21T11:23:00Z</dcterms:modified>
</cp:coreProperties>
</file>